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F23" i="1" l="1"/>
  <c r="F29" i="1" l="1"/>
  <c r="F20" i="1"/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12" i="1"/>
  <c r="O22" i="1"/>
  <c r="O26" i="1"/>
  <c r="K13" i="1" l="1"/>
  <c r="H19" i="1"/>
  <c r="M19" i="1" s="1"/>
  <c r="O19" i="1" s="1"/>
  <c r="I31" i="1"/>
  <c r="E31" i="1"/>
  <c r="A31" i="1"/>
  <c r="K30" i="1"/>
  <c r="G30" i="1"/>
  <c r="H30" i="1" s="1"/>
  <c r="C30" i="1"/>
  <c r="B30" i="1"/>
  <c r="K29" i="1"/>
  <c r="H29" i="1"/>
  <c r="M29" i="1" s="1"/>
  <c r="O29" i="1" s="1"/>
  <c r="C29" i="1"/>
  <c r="B29" i="1"/>
  <c r="K28" i="1"/>
  <c r="H28" i="1"/>
  <c r="C28" i="1"/>
  <c r="B28" i="1"/>
  <c r="K27" i="1"/>
  <c r="G27" i="1"/>
  <c r="H27" i="1" s="1"/>
  <c r="C27" i="1"/>
  <c r="B27" i="1"/>
  <c r="K26" i="1"/>
  <c r="H26" i="1"/>
  <c r="C26" i="1"/>
  <c r="B26" i="1"/>
  <c r="K25" i="1"/>
  <c r="G25" i="1"/>
  <c r="H25" i="1"/>
  <c r="C25" i="1"/>
  <c r="B25" i="1"/>
  <c r="K24" i="1"/>
  <c r="G24" i="1"/>
  <c r="H24" i="1" s="1"/>
  <c r="C24" i="1"/>
  <c r="B24" i="1"/>
  <c r="K23" i="1"/>
  <c r="H23" i="1"/>
  <c r="M23" i="1" s="1"/>
  <c r="O23" i="1" s="1"/>
  <c r="C23" i="1"/>
  <c r="B23" i="1"/>
  <c r="K22" i="1"/>
  <c r="H22" i="1"/>
  <c r="C22" i="1"/>
  <c r="B22" i="1"/>
  <c r="K21" i="1"/>
  <c r="H21" i="1"/>
  <c r="C21" i="1"/>
  <c r="B21" i="1"/>
  <c r="K20" i="1"/>
  <c r="G20" i="1"/>
  <c r="C20" i="1"/>
  <c r="B20" i="1"/>
  <c r="K19" i="1"/>
  <c r="C19" i="1"/>
  <c r="B19" i="1"/>
  <c r="K18" i="1"/>
  <c r="G18" i="1"/>
  <c r="F18" i="1"/>
  <c r="H18" i="1" s="1"/>
  <c r="C18" i="1"/>
  <c r="B18" i="1"/>
  <c r="K17" i="1"/>
  <c r="G17" i="1"/>
  <c r="H17" i="1"/>
  <c r="C17" i="1"/>
  <c r="B17" i="1"/>
  <c r="K16" i="1"/>
  <c r="G16" i="1"/>
  <c r="H16" i="1" s="1"/>
  <c r="M16" i="1" s="1"/>
  <c r="O16" i="1" s="1"/>
  <c r="C16" i="1"/>
  <c r="B16" i="1"/>
  <c r="K15" i="1"/>
  <c r="F15" i="1"/>
  <c r="C15" i="1"/>
  <c r="B15" i="1"/>
  <c r="K14" i="1"/>
  <c r="G14" i="1"/>
  <c r="H14" i="1" s="1"/>
  <c r="C14" i="1"/>
  <c r="B14" i="1"/>
  <c r="J31" i="1"/>
  <c r="G13" i="1"/>
  <c r="F13" i="1"/>
  <c r="F31" i="1" s="1"/>
  <c r="C13" i="1"/>
  <c r="B13" i="1"/>
  <c r="K12" i="1"/>
  <c r="H12" i="1"/>
  <c r="C12" i="1"/>
  <c r="B12" i="1"/>
  <c r="A7" i="1"/>
  <c r="G31" i="1" l="1"/>
  <c r="M17" i="1"/>
  <c r="O17" i="1" s="1"/>
  <c r="H20" i="1"/>
  <c r="M20" i="1" s="1"/>
  <c r="O20" i="1" s="1"/>
  <c r="H13" i="1"/>
  <c r="M13" i="1" s="1"/>
  <c r="O13" i="1" s="1"/>
  <c r="H15" i="1"/>
  <c r="M15" i="1" s="1"/>
  <c r="O15" i="1" s="1"/>
  <c r="M18" i="1"/>
  <c r="O18" i="1" s="1"/>
  <c r="M22" i="1"/>
  <c r="M28" i="1"/>
  <c r="O28" i="1" s="1"/>
  <c r="M26" i="1"/>
  <c r="M21" i="1"/>
  <c r="O21" i="1" s="1"/>
  <c r="K31" i="1"/>
  <c r="M24" i="1"/>
  <c r="O24" i="1" s="1"/>
  <c r="M27" i="1"/>
  <c r="O27" i="1" s="1"/>
  <c r="M14" i="1"/>
  <c r="O14" i="1" s="1"/>
  <c r="M25" i="1"/>
  <c r="O25" i="1" s="1"/>
  <c r="M30" i="1"/>
  <c r="O30" i="1" s="1"/>
  <c r="M12" i="1"/>
  <c r="O12" i="1" s="1"/>
  <c r="H31" i="1" l="1"/>
  <c r="L31" i="1"/>
  <c r="N31" i="1"/>
  <c r="M31" i="1"/>
  <c r="O31" i="1"/>
</calcChain>
</file>

<file path=xl/comments1.xml><?xml version="1.0" encoding="utf-8"?>
<comments xmlns="http://schemas.openxmlformats.org/spreadsheetml/2006/main">
  <authors>
    <author>Sky123.Org</author>
  </authors>
  <commentList>
    <comment ref="F16" authorId="0">
      <text>
        <r>
          <rPr>
            <b/>
            <sz val="9"/>
            <color indexed="81"/>
            <rFont val="Tahoma"/>
            <family val="2"/>
            <charset val="163"/>
          </rPr>
          <t>Viết bài tham luận: 30h/2= 15h</t>
        </r>
      </text>
    </comment>
    <comment ref="F20" authorId="0">
      <text>
        <r>
          <rPr>
            <b/>
            <sz val="9"/>
            <color indexed="81"/>
            <rFont val="Tahoma"/>
            <family val="2"/>
            <charset val="163"/>
          </rPr>
          <t>_ Báo cáo tham luận: 30h.
_ Viết bài tham luận: 30h/2 (2 tác giả viết bài).</t>
        </r>
      </text>
    </comment>
    <comment ref="F29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60/2 + 60/3 + 60
</t>
        </r>
      </text>
    </comment>
  </commentList>
</comments>
</file>

<file path=xl/sharedStrings.xml><?xml version="1.0" encoding="utf-8"?>
<sst xmlns="http://schemas.openxmlformats.org/spreadsheetml/2006/main" count="57" uniqueCount="52">
  <si>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</si>
  <si>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</si>
  <si>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</si>
  <si>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</si>
  <si>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</si>
  <si>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</si>
  <si>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</si>
  <si>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</si>
  <si>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</si>
  <si>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</si>
  <si>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</si>
  <si>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</si>
  <si>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</si>
  <si>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</si>
  <si>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</si>
  <si>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</si>
  <si>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</si>
  <si>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</si>
  <si>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</si>
  <si>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</si>
  <si>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</si>
  <si>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</si>
  <si>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</si>
  <si>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</si>
  <si>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</si>
  <si>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</si>
  <si>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</si>
  <si>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</si>
  <si>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</si>
  <si>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</si>
  <si>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</si>
  <si>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</si>
  <si>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</si>
  <si>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</si>
  <si>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</si>
  <si>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</si>
  <si>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</si>
  <si>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</si>
  <si>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Ngày……...tháng…….năm…….……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</si>
  <si>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</si>
  <si>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</si>
  <si>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</si>
  <si>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</si>
  <si>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</si>
  <si>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Nguyễn Anh Tuấn</t>
  </si>
  <si>
    <t>Bài tham luận và báo cáo trong hội thảo KH cấp Khoa</t>
  </si>
  <si>
    <t>Bài tham luận và báo cáo trong hội thảo KH cấp Khoa (bài tham luận viết chung với Trần Quốc Duy nên 30h/2=15h)</t>
  </si>
  <si>
    <t>Đồng tác giả bài tham luận với thầy Lưu</t>
  </si>
  <si>
    <t>_Bài tham luận và báo cáo trong hội thảo KH cấp Khoa.
_Hướng dẫn SV tham gia cuộc thi lái xe sinh thái-Tiết kiệm nhiên liệu Honda 2016 (200 giờ)</t>
  </si>
  <si>
    <t>Hướng dẫn SV tham gia cuộc thi lái xe sinh thái-Tiết kiệm nhiên liệu Honda 2016 (200 giờ)</t>
  </si>
  <si>
    <t>-Viết 02 bài tham luận đăng trên kỷ yếu hội thảo KH cấp Trường của Trường ĐH Bách Khoa TP.HCM trong đó 1 bài viết có 3 tác giả và 1 bài viết có 2 tác giả.
-Viết bài và báo cáo tham luận hội thảo KH cấp Khoa.</t>
  </si>
  <si>
    <t>_Viết bài và báo cáo  tham luận hội thảo KH cấp Khoa.
_Viết bài tham luận đăng trên bản tin điện tử quốc tế (100 giờ).
_Hướng dẫn SV tham gia cuộc thi lái xe sinh thái-Tiết kiệm nhiên liệu Honda 2016 (200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</si>
</sst>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164" fontId="0" fillId="0" borderId="0" xfId="0" applyNumberFormat="1"/>
    <xf numFmtId="164" fontId="0" fillId="0" borderId="0" xfId="0" applyNumberFormat="1" applyFill="1"/>
    <xf numFmtId="39" fontId="14" fillId="0" borderId="0" xfId="0" applyNumberFormat="1" applyFont="1" applyAlignment="1">
      <alignment vertical="center"/>
    </xf>
    <xf numFmtId="0" fontId="17" fillId="0" borderId="0" xfId="0" applyFont="1"/>
    <xf numFmtId="0" fontId="14" fillId="0" borderId="0" xfId="0" applyFont="1"/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0" fillId="0" borderId="6" xfId="0" quotePrefix="1" applyFont="1" applyFill="1" applyBorder="1" applyAlignment="1">
      <alignment vertical="center" wrapText="1"/>
    </xf>
    <xf numFmtId="0" fontId="11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2</xdr:row>
      <xdr:rowOff>28575</xdr:rowOff>
    </xdr:from>
    <xdr:to>
      <xdr:col>13</xdr:col>
      <xdr:colOff>76200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772150" y="447675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  <row r="16">
          <cell r="F16">
            <v>0</v>
          </cell>
        </row>
        <row r="19">
          <cell r="F19">
            <v>0</v>
          </cell>
        </row>
      </sheetData>
      <sheetData sheetId="5"/>
      <sheetData sheetId="6"/>
      <sheetData sheetId="7">
        <row r="15">
          <cell r="F15">
            <v>0</v>
          </cell>
        </row>
        <row r="16">
          <cell r="F16">
            <v>0</v>
          </cell>
        </row>
        <row r="18">
          <cell r="F18">
            <v>0</v>
          </cell>
        </row>
        <row r="19">
          <cell r="F19">
            <v>0</v>
          </cell>
        </row>
        <row r="20">
          <cell r="F20">
            <v>0</v>
          </cell>
        </row>
        <row r="22">
          <cell r="F22">
            <v>0</v>
          </cell>
        </row>
        <row r="26">
          <cell r="F26">
            <v>0</v>
          </cell>
        </row>
        <row r="27">
          <cell r="F27">
            <v>0</v>
          </cell>
        </row>
        <row r="29">
          <cell r="F29">
            <v>0</v>
          </cell>
        </row>
        <row r="32">
          <cell r="F32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1"/>
  <sheetViews>
    <sheetView tabSelected="1" topLeftCell="A21" workbookViewId="0">
      <selection activeCell="R23" sqref="R23"/>
    </sheetView>
  </sheetViews>
  <sheetFormatPr defaultRowHeight="16.5" x14ac:dyDescent="0.25"/>
  <cols>
    <col min="1" max="1" width="4.625" style="41" customWidth="1"/>
    <col min="2" max="2" width="17.75" style="7" customWidth="1"/>
    <col min="3" max="3" width="10" style="7" customWidth="1"/>
    <col min="4" max="4" width="5.75" style="7" customWidth="1"/>
    <col min="5" max="5" width="6.75" style="41" customWidth="1"/>
    <col min="6" max="6" width="6" style="41" customWidth="1"/>
    <col min="7" max="7" width="6.5" style="41" customWidth="1"/>
    <col min="8" max="8" width="7.125" style="41" customWidth="1"/>
    <col min="9" max="9" width="6.875" style="41" customWidth="1"/>
    <col min="10" max="10" width="6.5" style="41" customWidth="1"/>
    <col min="11" max="11" width="7.25" style="43" customWidth="1"/>
    <col min="12" max="12" width="8.375" style="41" customWidth="1"/>
    <col min="13" max="13" width="7.75" style="41" customWidth="1"/>
    <col min="14" max="14" width="7.375" style="44" customWidth="1"/>
    <col min="15" max="15" width="6.87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6" style="7" customWidth="1"/>
    <col min="263" max="263" width="6.5" style="7" customWidth="1"/>
    <col min="264" max="264" width="7.125" style="7" customWidth="1"/>
    <col min="265" max="265" width="6" style="7" customWidth="1"/>
    <col min="266" max="266" width="6.5" style="7" customWidth="1"/>
    <col min="267" max="267" width="7.25" style="7" customWidth="1"/>
    <col min="268" max="268" width="8.375" style="7" customWidth="1"/>
    <col min="269" max="269" width="7.75" style="7" customWidth="1"/>
    <col min="270" max="270" width="6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6" style="7" customWidth="1"/>
    <col min="519" max="519" width="6.5" style="7" customWidth="1"/>
    <col min="520" max="520" width="7.125" style="7" customWidth="1"/>
    <col min="521" max="521" width="6" style="7" customWidth="1"/>
    <col min="522" max="522" width="6.5" style="7" customWidth="1"/>
    <col min="523" max="523" width="7.25" style="7" customWidth="1"/>
    <col min="524" max="524" width="8.375" style="7" customWidth="1"/>
    <col min="525" max="525" width="7.75" style="7" customWidth="1"/>
    <col min="526" max="526" width="6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6" style="7" customWidth="1"/>
    <col min="775" max="775" width="6.5" style="7" customWidth="1"/>
    <col min="776" max="776" width="7.125" style="7" customWidth="1"/>
    <col min="777" max="777" width="6" style="7" customWidth="1"/>
    <col min="778" max="778" width="6.5" style="7" customWidth="1"/>
    <col min="779" max="779" width="7.25" style="7" customWidth="1"/>
    <col min="780" max="780" width="8.375" style="7" customWidth="1"/>
    <col min="781" max="781" width="7.75" style="7" customWidth="1"/>
    <col min="782" max="782" width="6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6" style="7" customWidth="1"/>
    <col min="1031" max="1031" width="6.5" style="7" customWidth="1"/>
    <col min="1032" max="1032" width="7.125" style="7" customWidth="1"/>
    <col min="1033" max="1033" width="6" style="7" customWidth="1"/>
    <col min="1034" max="1034" width="6.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6" style="7" customWidth="1"/>
    <col min="1287" max="1287" width="6.5" style="7" customWidth="1"/>
    <col min="1288" max="1288" width="7.125" style="7" customWidth="1"/>
    <col min="1289" max="1289" width="6" style="7" customWidth="1"/>
    <col min="1290" max="1290" width="6.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6" style="7" customWidth="1"/>
    <col min="1543" max="1543" width="6.5" style="7" customWidth="1"/>
    <col min="1544" max="1544" width="7.125" style="7" customWidth="1"/>
    <col min="1545" max="1545" width="6" style="7" customWidth="1"/>
    <col min="1546" max="1546" width="6.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6" style="7" customWidth="1"/>
    <col min="1799" max="1799" width="6.5" style="7" customWidth="1"/>
    <col min="1800" max="1800" width="7.125" style="7" customWidth="1"/>
    <col min="1801" max="1801" width="6" style="7" customWidth="1"/>
    <col min="1802" max="1802" width="6.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6" style="7" customWidth="1"/>
    <col min="2055" max="2055" width="6.5" style="7" customWidth="1"/>
    <col min="2056" max="2056" width="7.125" style="7" customWidth="1"/>
    <col min="2057" max="2057" width="6" style="7" customWidth="1"/>
    <col min="2058" max="2058" width="6.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6" style="7" customWidth="1"/>
    <col min="2311" max="2311" width="6.5" style="7" customWidth="1"/>
    <col min="2312" max="2312" width="7.125" style="7" customWidth="1"/>
    <col min="2313" max="2313" width="6" style="7" customWidth="1"/>
    <col min="2314" max="2314" width="6.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6" style="7" customWidth="1"/>
    <col min="2567" max="2567" width="6.5" style="7" customWidth="1"/>
    <col min="2568" max="2568" width="7.125" style="7" customWidth="1"/>
    <col min="2569" max="2569" width="6" style="7" customWidth="1"/>
    <col min="2570" max="2570" width="6.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6" style="7" customWidth="1"/>
    <col min="2823" max="2823" width="6.5" style="7" customWidth="1"/>
    <col min="2824" max="2824" width="7.125" style="7" customWidth="1"/>
    <col min="2825" max="2825" width="6" style="7" customWidth="1"/>
    <col min="2826" max="2826" width="6.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6" style="7" customWidth="1"/>
    <col min="3079" max="3079" width="6.5" style="7" customWidth="1"/>
    <col min="3080" max="3080" width="7.125" style="7" customWidth="1"/>
    <col min="3081" max="3081" width="6" style="7" customWidth="1"/>
    <col min="3082" max="3082" width="6.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6" style="7" customWidth="1"/>
    <col min="3335" max="3335" width="6.5" style="7" customWidth="1"/>
    <col min="3336" max="3336" width="7.125" style="7" customWidth="1"/>
    <col min="3337" max="3337" width="6" style="7" customWidth="1"/>
    <col min="3338" max="3338" width="6.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6" style="7" customWidth="1"/>
    <col min="3591" max="3591" width="6.5" style="7" customWidth="1"/>
    <col min="3592" max="3592" width="7.125" style="7" customWidth="1"/>
    <col min="3593" max="3593" width="6" style="7" customWidth="1"/>
    <col min="3594" max="3594" width="6.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6" style="7" customWidth="1"/>
    <col min="3847" max="3847" width="6.5" style="7" customWidth="1"/>
    <col min="3848" max="3848" width="7.125" style="7" customWidth="1"/>
    <col min="3849" max="3849" width="6" style="7" customWidth="1"/>
    <col min="3850" max="3850" width="6.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6" style="7" customWidth="1"/>
    <col min="4103" max="4103" width="6.5" style="7" customWidth="1"/>
    <col min="4104" max="4104" width="7.125" style="7" customWidth="1"/>
    <col min="4105" max="4105" width="6" style="7" customWidth="1"/>
    <col min="4106" max="4106" width="6.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6" style="7" customWidth="1"/>
    <col min="4359" max="4359" width="6.5" style="7" customWidth="1"/>
    <col min="4360" max="4360" width="7.125" style="7" customWidth="1"/>
    <col min="4361" max="4361" width="6" style="7" customWidth="1"/>
    <col min="4362" max="4362" width="6.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6" style="7" customWidth="1"/>
    <col min="4615" max="4615" width="6.5" style="7" customWidth="1"/>
    <col min="4616" max="4616" width="7.125" style="7" customWidth="1"/>
    <col min="4617" max="4617" width="6" style="7" customWidth="1"/>
    <col min="4618" max="4618" width="6.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6" style="7" customWidth="1"/>
    <col min="4871" max="4871" width="6.5" style="7" customWidth="1"/>
    <col min="4872" max="4872" width="7.125" style="7" customWidth="1"/>
    <col min="4873" max="4873" width="6" style="7" customWidth="1"/>
    <col min="4874" max="4874" width="6.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6" style="7" customWidth="1"/>
    <col min="5127" max="5127" width="6.5" style="7" customWidth="1"/>
    <col min="5128" max="5128" width="7.125" style="7" customWidth="1"/>
    <col min="5129" max="5129" width="6" style="7" customWidth="1"/>
    <col min="5130" max="5130" width="6.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6" style="7" customWidth="1"/>
    <col min="5383" max="5383" width="6.5" style="7" customWidth="1"/>
    <col min="5384" max="5384" width="7.125" style="7" customWidth="1"/>
    <col min="5385" max="5385" width="6" style="7" customWidth="1"/>
    <col min="5386" max="5386" width="6.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6" style="7" customWidth="1"/>
    <col min="5639" max="5639" width="6.5" style="7" customWidth="1"/>
    <col min="5640" max="5640" width="7.125" style="7" customWidth="1"/>
    <col min="5641" max="5641" width="6" style="7" customWidth="1"/>
    <col min="5642" max="5642" width="6.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6" style="7" customWidth="1"/>
    <col min="5895" max="5895" width="6.5" style="7" customWidth="1"/>
    <col min="5896" max="5896" width="7.125" style="7" customWidth="1"/>
    <col min="5897" max="5897" width="6" style="7" customWidth="1"/>
    <col min="5898" max="5898" width="6.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6" style="7" customWidth="1"/>
    <col min="6151" max="6151" width="6.5" style="7" customWidth="1"/>
    <col min="6152" max="6152" width="7.125" style="7" customWidth="1"/>
    <col min="6153" max="6153" width="6" style="7" customWidth="1"/>
    <col min="6154" max="6154" width="6.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6" style="7" customWidth="1"/>
    <col min="6407" max="6407" width="6.5" style="7" customWidth="1"/>
    <col min="6408" max="6408" width="7.125" style="7" customWidth="1"/>
    <col min="6409" max="6409" width="6" style="7" customWidth="1"/>
    <col min="6410" max="6410" width="6.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6" style="7" customWidth="1"/>
    <col min="6663" max="6663" width="6.5" style="7" customWidth="1"/>
    <col min="6664" max="6664" width="7.125" style="7" customWidth="1"/>
    <col min="6665" max="6665" width="6" style="7" customWidth="1"/>
    <col min="6666" max="6666" width="6.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6" style="7" customWidth="1"/>
    <col min="6919" max="6919" width="6.5" style="7" customWidth="1"/>
    <col min="6920" max="6920" width="7.125" style="7" customWidth="1"/>
    <col min="6921" max="6921" width="6" style="7" customWidth="1"/>
    <col min="6922" max="6922" width="6.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6" style="7" customWidth="1"/>
    <col min="7175" max="7175" width="6.5" style="7" customWidth="1"/>
    <col min="7176" max="7176" width="7.125" style="7" customWidth="1"/>
    <col min="7177" max="7177" width="6" style="7" customWidth="1"/>
    <col min="7178" max="7178" width="6.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6" style="7" customWidth="1"/>
    <col min="7431" max="7431" width="6.5" style="7" customWidth="1"/>
    <col min="7432" max="7432" width="7.125" style="7" customWidth="1"/>
    <col min="7433" max="7433" width="6" style="7" customWidth="1"/>
    <col min="7434" max="7434" width="6.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6" style="7" customWidth="1"/>
    <col min="7687" max="7687" width="6.5" style="7" customWidth="1"/>
    <col min="7688" max="7688" width="7.125" style="7" customWidth="1"/>
    <col min="7689" max="7689" width="6" style="7" customWidth="1"/>
    <col min="7690" max="7690" width="6.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6" style="7" customWidth="1"/>
    <col min="7943" max="7943" width="6.5" style="7" customWidth="1"/>
    <col min="7944" max="7944" width="7.125" style="7" customWidth="1"/>
    <col min="7945" max="7945" width="6" style="7" customWidth="1"/>
    <col min="7946" max="7946" width="6.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6" style="7" customWidth="1"/>
    <col min="8199" max="8199" width="6.5" style="7" customWidth="1"/>
    <col min="8200" max="8200" width="7.125" style="7" customWidth="1"/>
    <col min="8201" max="8201" width="6" style="7" customWidth="1"/>
    <col min="8202" max="8202" width="6.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6" style="7" customWidth="1"/>
    <col min="8455" max="8455" width="6.5" style="7" customWidth="1"/>
    <col min="8456" max="8456" width="7.125" style="7" customWidth="1"/>
    <col min="8457" max="8457" width="6" style="7" customWidth="1"/>
    <col min="8458" max="8458" width="6.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6" style="7" customWidth="1"/>
    <col min="8711" max="8711" width="6.5" style="7" customWidth="1"/>
    <col min="8712" max="8712" width="7.125" style="7" customWidth="1"/>
    <col min="8713" max="8713" width="6" style="7" customWidth="1"/>
    <col min="8714" max="8714" width="6.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6" style="7" customWidth="1"/>
    <col min="8967" max="8967" width="6.5" style="7" customWidth="1"/>
    <col min="8968" max="8968" width="7.125" style="7" customWidth="1"/>
    <col min="8969" max="8969" width="6" style="7" customWidth="1"/>
    <col min="8970" max="8970" width="6.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6" style="7" customWidth="1"/>
    <col min="9223" max="9223" width="6.5" style="7" customWidth="1"/>
    <col min="9224" max="9224" width="7.125" style="7" customWidth="1"/>
    <col min="9225" max="9225" width="6" style="7" customWidth="1"/>
    <col min="9226" max="9226" width="6.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6" style="7" customWidth="1"/>
    <col min="9479" max="9479" width="6.5" style="7" customWidth="1"/>
    <col min="9480" max="9480" width="7.125" style="7" customWidth="1"/>
    <col min="9481" max="9481" width="6" style="7" customWidth="1"/>
    <col min="9482" max="9482" width="6.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6" style="7" customWidth="1"/>
    <col min="9735" max="9735" width="6.5" style="7" customWidth="1"/>
    <col min="9736" max="9736" width="7.125" style="7" customWidth="1"/>
    <col min="9737" max="9737" width="6" style="7" customWidth="1"/>
    <col min="9738" max="9738" width="6.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6" style="7" customWidth="1"/>
    <col min="9991" max="9991" width="6.5" style="7" customWidth="1"/>
    <col min="9992" max="9992" width="7.125" style="7" customWidth="1"/>
    <col min="9993" max="9993" width="6" style="7" customWidth="1"/>
    <col min="9994" max="9994" width="6.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6" style="7" customWidth="1"/>
    <col min="10247" max="10247" width="6.5" style="7" customWidth="1"/>
    <col min="10248" max="10248" width="7.125" style="7" customWidth="1"/>
    <col min="10249" max="10249" width="6" style="7" customWidth="1"/>
    <col min="10250" max="10250" width="6.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6" style="7" customWidth="1"/>
    <col min="10503" max="10503" width="6.5" style="7" customWidth="1"/>
    <col min="10504" max="10504" width="7.125" style="7" customWidth="1"/>
    <col min="10505" max="10505" width="6" style="7" customWidth="1"/>
    <col min="10506" max="10506" width="6.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6" style="7" customWidth="1"/>
    <col min="10759" max="10759" width="6.5" style="7" customWidth="1"/>
    <col min="10760" max="10760" width="7.125" style="7" customWidth="1"/>
    <col min="10761" max="10761" width="6" style="7" customWidth="1"/>
    <col min="10762" max="10762" width="6.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6" style="7" customWidth="1"/>
    <col min="11015" max="11015" width="6.5" style="7" customWidth="1"/>
    <col min="11016" max="11016" width="7.125" style="7" customWidth="1"/>
    <col min="11017" max="11017" width="6" style="7" customWidth="1"/>
    <col min="11018" max="11018" width="6.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6" style="7" customWidth="1"/>
    <col min="11271" max="11271" width="6.5" style="7" customWidth="1"/>
    <col min="11272" max="11272" width="7.125" style="7" customWidth="1"/>
    <col min="11273" max="11273" width="6" style="7" customWidth="1"/>
    <col min="11274" max="11274" width="6.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6" style="7" customWidth="1"/>
    <col min="11527" max="11527" width="6.5" style="7" customWidth="1"/>
    <col min="11528" max="11528" width="7.125" style="7" customWidth="1"/>
    <col min="11529" max="11529" width="6" style="7" customWidth="1"/>
    <col min="11530" max="11530" width="6.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6" style="7" customWidth="1"/>
    <col min="11783" max="11783" width="6.5" style="7" customWidth="1"/>
    <col min="11784" max="11784" width="7.125" style="7" customWidth="1"/>
    <col min="11785" max="11785" width="6" style="7" customWidth="1"/>
    <col min="11786" max="11786" width="6.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6" style="7" customWidth="1"/>
    <col min="12039" max="12039" width="6.5" style="7" customWidth="1"/>
    <col min="12040" max="12040" width="7.125" style="7" customWidth="1"/>
    <col min="12041" max="12041" width="6" style="7" customWidth="1"/>
    <col min="12042" max="12042" width="6.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6" style="7" customWidth="1"/>
    <col min="12295" max="12295" width="6.5" style="7" customWidth="1"/>
    <col min="12296" max="12296" width="7.125" style="7" customWidth="1"/>
    <col min="12297" max="12297" width="6" style="7" customWidth="1"/>
    <col min="12298" max="12298" width="6.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6" style="7" customWidth="1"/>
    <col min="12551" max="12551" width="6.5" style="7" customWidth="1"/>
    <col min="12552" max="12552" width="7.125" style="7" customWidth="1"/>
    <col min="12553" max="12553" width="6" style="7" customWidth="1"/>
    <col min="12554" max="12554" width="6.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6" style="7" customWidth="1"/>
    <col min="12807" max="12807" width="6.5" style="7" customWidth="1"/>
    <col min="12808" max="12808" width="7.125" style="7" customWidth="1"/>
    <col min="12809" max="12809" width="6" style="7" customWidth="1"/>
    <col min="12810" max="12810" width="6.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6" style="7" customWidth="1"/>
    <col min="13063" max="13063" width="6.5" style="7" customWidth="1"/>
    <col min="13064" max="13064" width="7.125" style="7" customWidth="1"/>
    <col min="13065" max="13065" width="6" style="7" customWidth="1"/>
    <col min="13066" max="13066" width="6.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6" style="7" customWidth="1"/>
    <col min="13319" max="13319" width="6.5" style="7" customWidth="1"/>
    <col min="13320" max="13320" width="7.125" style="7" customWidth="1"/>
    <col min="13321" max="13321" width="6" style="7" customWidth="1"/>
    <col min="13322" max="13322" width="6.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6" style="7" customWidth="1"/>
    <col min="13575" max="13575" width="6.5" style="7" customWidth="1"/>
    <col min="13576" max="13576" width="7.125" style="7" customWidth="1"/>
    <col min="13577" max="13577" width="6" style="7" customWidth="1"/>
    <col min="13578" max="13578" width="6.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6" style="7" customWidth="1"/>
    <col min="13831" max="13831" width="6.5" style="7" customWidth="1"/>
    <col min="13832" max="13832" width="7.125" style="7" customWidth="1"/>
    <col min="13833" max="13833" width="6" style="7" customWidth="1"/>
    <col min="13834" max="13834" width="6.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6" style="7" customWidth="1"/>
    <col min="14087" max="14087" width="6.5" style="7" customWidth="1"/>
    <col min="14088" max="14088" width="7.125" style="7" customWidth="1"/>
    <col min="14089" max="14089" width="6" style="7" customWidth="1"/>
    <col min="14090" max="14090" width="6.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6" style="7" customWidth="1"/>
    <col min="14343" max="14343" width="6.5" style="7" customWidth="1"/>
    <col min="14344" max="14344" width="7.125" style="7" customWidth="1"/>
    <col min="14345" max="14345" width="6" style="7" customWidth="1"/>
    <col min="14346" max="14346" width="6.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6" style="7" customWidth="1"/>
    <col min="14599" max="14599" width="6.5" style="7" customWidth="1"/>
    <col min="14600" max="14600" width="7.125" style="7" customWidth="1"/>
    <col min="14601" max="14601" width="6" style="7" customWidth="1"/>
    <col min="14602" max="14602" width="6.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6" style="7" customWidth="1"/>
    <col min="14855" max="14855" width="6.5" style="7" customWidth="1"/>
    <col min="14856" max="14856" width="7.125" style="7" customWidth="1"/>
    <col min="14857" max="14857" width="6" style="7" customWidth="1"/>
    <col min="14858" max="14858" width="6.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6" style="7" customWidth="1"/>
    <col min="15111" max="15111" width="6.5" style="7" customWidth="1"/>
    <col min="15112" max="15112" width="7.125" style="7" customWidth="1"/>
    <col min="15113" max="15113" width="6" style="7" customWidth="1"/>
    <col min="15114" max="15114" width="6.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6" style="7" customWidth="1"/>
    <col min="15367" max="15367" width="6.5" style="7" customWidth="1"/>
    <col min="15368" max="15368" width="7.125" style="7" customWidth="1"/>
    <col min="15369" max="15369" width="6" style="7" customWidth="1"/>
    <col min="15370" max="15370" width="6.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6" style="7" customWidth="1"/>
    <col min="15623" max="15623" width="6.5" style="7" customWidth="1"/>
    <col min="15624" max="15624" width="7.125" style="7" customWidth="1"/>
    <col min="15625" max="15625" width="6" style="7" customWidth="1"/>
    <col min="15626" max="15626" width="6.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6" style="7" customWidth="1"/>
    <col min="15879" max="15879" width="6.5" style="7" customWidth="1"/>
    <col min="15880" max="15880" width="7.125" style="7" customWidth="1"/>
    <col min="15881" max="15881" width="6" style="7" customWidth="1"/>
    <col min="15882" max="15882" width="6.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6" style="7" customWidth="1"/>
    <col min="16135" max="16135" width="6.5" style="7" customWidth="1"/>
    <col min="16136" max="16136" width="7.125" style="7" customWidth="1"/>
    <col min="16137" max="16137" width="6" style="7" customWidth="1"/>
    <col min="16138" max="16138" width="6.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86" t="s">
        <v>0</v>
      </c>
      <c r="B1" s="86"/>
      <c r="C1" s="86"/>
      <c r="D1" s="86"/>
      <c r="E1" s="86"/>
      <c r="F1" s="86"/>
      <c r="G1" s="86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87" t="s">
        <v>2</v>
      </c>
      <c r="B2" s="87"/>
      <c r="C2" s="87"/>
      <c r="D2" s="87"/>
      <c r="E2" s="87"/>
      <c r="F2" s="87"/>
      <c r="G2" s="87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88" t="s">
        <v>5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15"/>
      <c r="R5" s="15"/>
    </row>
    <row r="6" spans="1:18" s="16" customFormat="1" ht="20.25" x14ac:dyDescent="0.3">
      <c r="A6" s="89" t="s">
        <v>43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15"/>
      <c r="R6" s="15"/>
    </row>
    <row r="7" spans="1:18" s="16" customFormat="1" ht="20.25" x14ac:dyDescent="0.3">
      <c r="A7" s="90" t="str">
        <f>'[1]CAP TRUONG_HKI'!A8:J8</f>
        <v>KHOA CÔNG NGHỆ ĐỘNG LỰC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03" t="s">
        <v>6</v>
      </c>
      <c r="B9" s="105" t="s">
        <v>7</v>
      </c>
      <c r="C9" s="106"/>
      <c r="D9" s="109" t="s">
        <v>8</v>
      </c>
      <c r="E9" s="110"/>
      <c r="F9" s="96" t="s">
        <v>9</v>
      </c>
      <c r="G9" s="96"/>
      <c r="H9" s="111" t="s">
        <v>10</v>
      </c>
      <c r="I9" s="92" t="s">
        <v>11</v>
      </c>
      <c r="J9" s="92" t="s">
        <v>12</v>
      </c>
      <c r="K9" s="92" t="s">
        <v>13</v>
      </c>
      <c r="L9" s="92" t="s">
        <v>14</v>
      </c>
      <c r="M9" s="92" t="s">
        <v>15</v>
      </c>
      <c r="N9" s="94" t="s">
        <v>16</v>
      </c>
      <c r="O9" s="94" t="s">
        <v>17</v>
      </c>
      <c r="P9" s="96" t="s">
        <v>18</v>
      </c>
    </row>
    <row r="10" spans="1:18" ht="41.25" customHeight="1" x14ac:dyDescent="0.25">
      <c r="A10" s="104"/>
      <c r="B10" s="107"/>
      <c r="C10" s="108"/>
      <c r="D10" s="22" t="s">
        <v>19</v>
      </c>
      <c r="E10" s="23" t="s">
        <v>20</v>
      </c>
      <c r="F10" s="24" t="s">
        <v>21</v>
      </c>
      <c r="G10" s="24" t="s">
        <v>22</v>
      </c>
      <c r="H10" s="112"/>
      <c r="I10" s="93"/>
      <c r="J10" s="93"/>
      <c r="K10" s="93"/>
      <c r="L10" s="93"/>
      <c r="M10" s="93"/>
      <c r="N10" s="95"/>
      <c r="O10" s="95"/>
      <c r="P10" s="96"/>
    </row>
    <row r="11" spans="1:18" s="31" customFormat="1" ht="15" customHeight="1" x14ac:dyDescent="0.2">
      <c r="A11" s="25" t="s">
        <v>23</v>
      </c>
      <c r="B11" s="97" t="s">
        <v>24</v>
      </c>
      <c r="C11" s="98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8" customFormat="1" ht="77.25" customHeight="1" x14ac:dyDescent="0.2">
      <c r="A12" s="32">
        <v>1</v>
      </c>
      <c r="B12" s="33" t="str">
        <f>'[1]CAP TRUONG_HKI'!B15</f>
        <v>Hà Quốc</v>
      </c>
      <c r="C12" s="34" t="str">
        <f>'[1]CAP TRUONG_HKI'!C15</f>
        <v>Bảo</v>
      </c>
      <c r="D12" s="77"/>
      <c r="E12" s="78"/>
      <c r="F12" s="79">
        <v>0</v>
      </c>
      <c r="G12" s="79">
        <v>200</v>
      </c>
      <c r="H12" s="79">
        <f>E12+F12+G12</f>
        <v>200</v>
      </c>
      <c r="I12" s="79">
        <v>587</v>
      </c>
      <c r="J12" s="79">
        <v>0</v>
      </c>
      <c r="K12" s="79">
        <f t="shared" ref="K12:K30" si="0">I12-J12</f>
        <v>587</v>
      </c>
      <c r="L12" s="79">
        <v>0</v>
      </c>
      <c r="M12" s="79">
        <f>K12-H12</f>
        <v>387</v>
      </c>
      <c r="N12" s="79">
        <f>ROUND(L12/3.33,1)</f>
        <v>0</v>
      </c>
      <c r="O12" s="78">
        <f>ROUND(M12/3.33,1)</f>
        <v>116.2</v>
      </c>
      <c r="P12" s="36" t="s">
        <v>49</v>
      </c>
      <c r="Q12" s="37"/>
      <c r="R12" s="37"/>
    </row>
    <row r="13" spans="1:18" s="5" customFormat="1" ht="24.75" customHeight="1" x14ac:dyDescent="0.2">
      <c r="A13" s="35">
        <v>2</v>
      </c>
      <c r="B13" s="33" t="str">
        <f>'[1]CAP TRUONG_HKI'!B16</f>
        <v>Hoàng Phúc</v>
      </c>
      <c r="C13" s="34" t="str">
        <f>'[1]CAP TRUONG_HKI'!C16</f>
        <v>Bảo</v>
      </c>
      <c r="D13" s="80"/>
      <c r="E13" s="78"/>
      <c r="F13" s="79">
        <f>'[1]TONG KET HKI'!F14</f>
        <v>0</v>
      </c>
      <c r="G13" s="79">
        <f>'[1]TONG KET HKII'!F15</f>
        <v>0</v>
      </c>
      <c r="H13" s="79">
        <f t="shared" ref="H13:H30" si="1">E13+F13+G13</f>
        <v>0</v>
      </c>
      <c r="I13" s="79">
        <v>587</v>
      </c>
      <c r="J13" s="79">
        <v>0</v>
      </c>
      <c r="K13" s="79">
        <f t="shared" si="0"/>
        <v>587</v>
      </c>
      <c r="L13" s="78">
        <v>0</v>
      </c>
      <c r="M13" s="79">
        <f t="shared" ref="M13:M30" si="2">K13-H13</f>
        <v>587</v>
      </c>
      <c r="N13" s="79">
        <f t="shared" ref="N13:N30" si="3">ROUND(L13/3.33,1)</f>
        <v>0</v>
      </c>
      <c r="O13" s="78">
        <f t="shared" ref="O13:O30" si="4">ROUND(M13/3.33,1)</f>
        <v>176.3</v>
      </c>
      <c r="P13" s="36"/>
      <c r="Q13" s="40"/>
      <c r="R13" s="40"/>
    </row>
    <row r="14" spans="1:18" s="5" customFormat="1" ht="25.5" customHeight="1" x14ac:dyDescent="0.2">
      <c r="A14" s="35">
        <v>3</v>
      </c>
      <c r="B14" s="33" t="str">
        <f>'[1]CAP TRUONG_HKI'!B17</f>
        <v>Nguyễn Thái</v>
      </c>
      <c r="C14" s="34" t="str">
        <f>'[1]CAP TRUONG_HKI'!C17</f>
        <v>Bình</v>
      </c>
      <c r="D14" s="81"/>
      <c r="E14" s="78"/>
      <c r="F14" s="79">
        <v>0</v>
      </c>
      <c r="G14" s="79">
        <f>'[1]TONG KET HKII'!F16</f>
        <v>0</v>
      </c>
      <c r="H14" s="79">
        <f t="shared" si="1"/>
        <v>0</v>
      </c>
      <c r="I14" s="79">
        <v>587</v>
      </c>
      <c r="J14" s="79">
        <v>0</v>
      </c>
      <c r="K14" s="79">
        <f t="shared" si="0"/>
        <v>587</v>
      </c>
      <c r="L14" s="78">
        <v>0</v>
      </c>
      <c r="M14" s="79">
        <f t="shared" si="2"/>
        <v>587</v>
      </c>
      <c r="N14" s="79">
        <f t="shared" si="3"/>
        <v>0</v>
      </c>
      <c r="O14" s="78">
        <f t="shared" si="4"/>
        <v>176.3</v>
      </c>
      <c r="P14" s="36"/>
      <c r="Q14" s="40"/>
      <c r="R14" s="40"/>
    </row>
    <row r="15" spans="1:18" s="5" customFormat="1" ht="75.75" customHeight="1" x14ac:dyDescent="0.2">
      <c r="A15" s="32">
        <v>4</v>
      </c>
      <c r="B15" s="33" t="str">
        <f>'[1]CAP TRUONG_HKI'!B18</f>
        <v>Nguyễn Thành</v>
      </c>
      <c r="C15" s="34" t="str">
        <f>'[1]CAP TRUONG_HKI'!C18</f>
        <v>Đức</v>
      </c>
      <c r="D15" s="80"/>
      <c r="E15" s="78"/>
      <c r="F15" s="79">
        <f>'[1]TONG KET HKI'!F16</f>
        <v>0</v>
      </c>
      <c r="G15" s="79">
        <v>200</v>
      </c>
      <c r="H15" s="79">
        <f t="shared" si="1"/>
        <v>200</v>
      </c>
      <c r="I15" s="79">
        <v>587</v>
      </c>
      <c r="J15" s="79">
        <v>0</v>
      </c>
      <c r="K15" s="79">
        <f t="shared" si="0"/>
        <v>587</v>
      </c>
      <c r="L15" s="79">
        <v>0</v>
      </c>
      <c r="M15" s="79">
        <f t="shared" si="2"/>
        <v>387</v>
      </c>
      <c r="N15" s="79">
        <f t="shared" si="3"/>
        <v>0</v>
      </c>
      <c r="O15" s="78">
        <f t="shared" si="4"/>
        <v>116.2</v>
      </c>
      <c r="P15" s="36" t="s">
        <v>49</v>
      </c>
      <c r="Q15" s="40"/>
      <c r="R15" s="40"/>
    </row>
    <row r="16" spans="1:18" s="38" customFormat="1" ht="32.25" customHeight="1" x14ac:dyDescent="0.2">
      <c r="A16" s="35">
        <v>5</v>
      </c>
      <c r="B16" s="33" t="str">
        <f>'[1]CAP TRUONG_HKI'!B19</f>
        <v>Trần Quốc</v>
      </c>
      <c r="C16" s="34" t="str">
        <f>'[1]CAP TRUONG_HKI'!C19</f>
        <v>Duy</v>
      </c>
      <c r="D16" s="82"/>
      <c r="E16" s="78"/>
      <c r="F16" s="79">
        <v>15</v>
      </c>
      <c r="G16" s="79">
        <f>'[1]TONG KET HKII'!F18</f>
        <v>0</v>
      </c>
      <c r="H16" s="79">
        <f t="shared" si="1"/>
        <v>15</v>
      </c>
      <c r="I16" s="79">
        <v>587</v>
      </c>
      <c r="J16" s="79">
        <v>0</v>
      </c>
      <c r="K16" s="79">
        <f t="shared" si="0"/>
        <v>587</v>
      </c>
      <c r="L16" s="79">
        <v>0</v>
      </c>
      <c r="M16" s="79">
        <f t="shared" si="2"/>
        <v>572</v>
      </c>
      <c r="N16" s="79">
        <f t="shared" si="3"/>
        <v>0</v>
      </c>
      <c r="O16" s="78">
        <f t="shared" si="4"/>
        <v>171.8</v>
      </c>
      <c r="P16" s="36" t="s">
        <v>47</v>
      </c>
      <c r="Q16" s="37"/>
      <c r="R16" s="37"/>
    </row>
    <row r="17" spans="1:18" s="38" customFormat="1" ht="41.25" customHeight="1" x14ac:dyDescent="0.2">
      <c r="A17" s="32">
        <v>6</v>
      </c>
      <c r="B17" s="33" t="str">
        <f>'[1]CAP TRUONG_HKI'!B20</f>
        <v>Hồ Văn</v>
      </c>
      <c r="C17" s="34" t="str">
        <f>'[1]CAP TRUONG_HKI'!C20</f>
        <v>Hóa</v>
      </c>
      <c r="D17" s="82"/>
      <c r="E17" s="78"/>
      <c r="F17" s="79">
        <v>60</v>
      </c>
      <c r="G17" s="79">
        <f>'[1]TONG KET HKII'!F19</f>
        <v>0</v>
      </c>
      <c r="H17" s="79">
        <f t="shared" si="1"/>
        <v>60</v>
      </c>
      <c r="I17" s="79">
        <v>587</v>
      </c>
      <c r="J17" s="79">
        <v>0</v>
      </c>
      <c r="K17" s="79">
        <f t="shared" si="0"/>
        <v>587</v>
      </c>
      <c r="L17" s="78">
        <v>0</v>
      </c>
      <c r="M17" s="79">
        <f t="shared" si="2"/>
        <v>527</v>
      </c>
      <c r="N17" s="79">
        <f t="shared" si="3"/>
        <v>0</v>
      </c>
      <c r="O17" s="78">
        <f t="shared" si="4"/>
        <v>158.30000000000001</v>
      </c>
      <c r="P17" s="36" t="s">
        <v>45</v>
      </c>
      <c r="Q17" s="37"/>
      <c r="R17" s="37"/>
    </row>
    <row r="18" spans="1:18" s="38" customFormat="1" ht="27" customHeight="1" x14ac:dyDescent="0.2">
      <c r="A18" s="35">
        <v>7</v>
      </c>
      <c r="B18" s="33" t="str">
        <f>'[1]CAP TRUONG_HKI'!B21</f>
        <v>Nguyễn Thanh</v>
      </c>
      <c r="C18" s="34" t="str">
        <f>'[1]CAP TRUONG_HKI'!C21</f>
        <v>Hùng</v>
      </c>
      <c r="D18" s="82"/>
      <c r="E18" s="78"/>
      <c r="F18" s="79">
        <f>'[1]TONG KET HKI'!F19</f>
        <v>0</v>
      </c>
      <c r="G18" s="79">
        <f>'[1]TONG KET HKII'!F20</f>
        <v>0</v>
      </c>
      <c r="H18" s="79">
        <f t="shared" si="1"/>
        <v>0</v>
      </c>
      <c r="I18" s="79">
        <v>587</v>
      </c>
      <c r="J18" s="79">
        <v>0</v>
      </c>
      <c r="K18" s="79">
        <f t="shared" si="0"/>
        <v>587</v>
      </c>
      <c r="L18" s="78">
        <v>0</v>
      </c>
      <c r="M18" s="79">
        <f t="shared" si="2"/>
        <v>587</v>
      </c>
      <c r="N18" s="79">
        <f t="shared" si="3"/>
        <v>0</v>
      </c>
      <c r="O18" s="78">
        <f t="shared" si="4"/>
        <v>176.3</v>
      </c>
      <c r="P18" s="36"/>
      <c r="Q18" s="37"/>
      <c r="R18" s="37"/>
    </row>
    <row r="19" spans="1:18" s="38" customFormat="1" ht="74.25" customHeight="1" x14ac:dyDescent="0.2">
      <c r="A19" s="35">
        <v>8</v>
      </c>
      <c r="B19" s="33" t="str">
        <f>'[1]CAP TRUONG_HKI'!B22</f>
        <v>Phan Anh Tuấn</v>
      </c>
      <c r="C19" s="34" t="str">
        <f>'[1]CAP TRUONG_HKI'!C22</f>
        <v>Kiệt</v>
      </c>
      <c r="D19" s="83"/>
      <c r="E19" s="78"/>
      <c r="F19" s="79">
        <v>0</v>
      </c>
      <c r="G19" s="79">
        <v>200</v>
      </c>
      <c r="H19" s="79">
        <f t="shared" si="1"/>
        <v>200</v>
      </c>
      <c r="I19" s="79">
        <v>587</v>
      </c>
      <c r="J19" s="79">
        <v>0</v>
      </c>
      <c r="K19" s="79">
        <f t="shared" si="0"/>
        <v>587</v>
      </c>
      <c r="L19" s="79">
        <v>0</v>
      </c>
      <c r="M19" s="79">
        <f t="shared" si="2"/>
        <v>387</v>
      </c>
      <c r="N19" s="79">
        <f t="shared" si="3"/>
        <v>0</v>
      </c>
      <c r="O19" s="78">
        <f t="shared" si="4"/>
        <v>116.2</v>
      </c>
      <c r="P19" s="36" t="s">
        <v>49</v>
      </c>
      <c r="Q19" s="37"/>
      <c r="R19" s="37"/>
    </row>
    <row r="20" spans="1:18" s="38" customFormat="1" ht="85.5" customHeight="1" x14ac:dyDescent="0.2">
      <c r="A20" s="32">
        <v>9</v>
      </c>
      <c r="B20" s="33" t="str">
        <f>'[1]CAP TRUONG_HKI'!B23</f>
        <v>Nguyễn Phụ Thượng</v>
      </c>
      <c r="C20" s="34" t="str">
        <f>'[1]CAP TRUONG_HKI'!C23</f>
        <v>Lưu</v>
      </c>
      <c r="D20" s="82"/>
      <c r="E20" s="78"/>
      <c r="F20" s="79">
        <f>30+15</f>
        <v>45</v>
      </c>
      <c r="G20" s="79">
        <f>'[1]TONG KET HKII'!F22</f>
        <v>0</v>
      </c>
      <c r="H20" s="79">
        <f t="shared" si="1"/>
        <v>45</v>
      </c>
      <c r="I20" s="79">
        <v>587</v>
      </c>
      <c r="J20" s="79">
        <v>0</v>
      </c>
      <c r="K20" s="79">
        <f t="shared" si="0"/>
        <v>587</v>
      </c>
      <c r="L20" s="79">
        <v>0</v>
      </c>
      <c r="M20" s="79">
        <f t="shared" si="2"/>
        <v>542</v>
      </c>
      <c r="N20" s="79">
        <f t="shared" si="3"/>
        <v>0</v>
      </c>
      <c r="O20" s="78">
        <f t="shared" si="4"/>
        <v>162.80000000000001</v>
      </c>
      <c r="P20" s="36" t="s">
        <v>46</v>
      </c>
      <c r="Q20" s="37"/>
      <c r="R20" s="37"/>
    </row>
    <row r="21" spans="1:18" s="38" customFormat="1" ht="111.75" customHeight="1" x14ac:dyDescent="0.2">
      <c r="A21" s="35">
        <v>10</v>
      </c>
      <c r="B21" s="33" t="str">
        <f>'[1]CAP TRUONG_HKI'!B24</f>
        <v>Nguyễn Hữu</v>
      </c>
      <c r="C21" s="34" t="str">
        <f>'[1]CAP TRUONG_HKI'!C24</f>
        <v xml:space="preserve">Mạnh </v>
      </c>
      <c r="D21" s="82"/>
      <c r="E21" s="79"/>
      <c r="F21" s="79">
        <v>60</v>
      </c>
      <c r="G21" s="79">
        <v>200</v>
      </c>
      <c r="H21" s="79">
        <f t="shared" si="1"/>
        <v>260</v>
      </c>
      <c r="I21" s="79">
        <v>587</v>
      </c>
      <c r="J21" s="79">
        <v>0</v>
      </c>
      <c r="K21" s="79">
        <f t="shared" si="0"/>
        <v>587</v>
      </c>
      <c r="L21" s="78">
        <v>0</v>
      </c>
      <c r="M21" s="79">
        <f t="shared" si="2"/>
        <v>327</v>
      </c>
      <c r="N21" s="79">
        <f t="shared" si="3"/>
        <v>0</v>
      </c>
      <c r="O21" s="78">
        <f t="shared" si="4"/>
        <v>98.2</v>
      </c>
      <c r="P21" s="36" t="s">
        <v>48</v>
      </c>
      <c r="Q21" s="37"/>
      <c r="R21" s="37"/>
    </row>
    <row r="22" spans="1:18" s="38" customFormat="1" ht="37.5" customHeight="1" x14ac:dyDescent="0.2">
      <c r="A22" s="32">
        <v>11</v>
      </c>
      <c r="B22" s="33" t="str">
        <f>'[1]CAP TRUONG_HKI'!B25</f>
        <v>Triệu Phú</v>
      </c>
      <c r="C22" s="34" t="str">
        <f>'[1]CAP TRUONG_HKI'!C25</f>
        <v>Nguyên</v>
      </c>
      <c r="D22" s="82"/>
      <c r="E22" s="79"/>
      <c r="F22" s="79">
        <v>0</v>
      </c>
      <c r="G22" s="79">
        <v>0</v>
      </c>
      <c r="H22" s="79">
        <f t="shared" si="1"/>
        <v>0</v>
      </c>
      <c r="I22" s="79">
        <v>587</v>
      </c>
      <c r="J22" s="79">
        <v>0</v>
      </c>
      <c r="K22" s="79">
        <f t="shared" si="0"/>
        <v>587</v>
      </c>
      <c r="L22" s="78">
        <v>0</v>
      </c>
      <c r="M22" s="79">
        <f t="shared" si="2"/>
        <v>587</v>
      </c>
      <c r="N22" s="79">
        <f t="shared" si="3"/>
        <v>0</v>
      </c>
      <c r="O22" s="78">
        <f t="shared" si="4"/>
        <v>176.3</v>
      </c>
      <c r="P22" s="36"/>
      <c r="Q22" s="37"/>
      <c r="R22" s="37"/>
    </row>
    <row r="23" spans="1:18" s="38" customFormat="1" ht="150.75" customHeight="1" x14ac:dyDescent="0.2">
      <c r="A23" s="35">
        <v>12</v>
      </c>
      <c r="B23" s="33" t="str">
        <f>'[1]CAP TRUONG_HKI'!B26</f>
        <v>Nguyễn Ngọc</v>
      </c>
      <c r="C23" s="34" t="str">
        <f>'[1]CAP TRUONG_HKI'!C26</f>
        <v xml:space="preserve">Phương </v>
      </c>
      <c r="D23" s="82"/>
      <c r="E23" s="79"/>
      <c r="F23" s="79">
        <f>60+100</f>
        <v>160</v>
      </c>
      <c r="G23" s="79">
        <v>200</v>
      </c>
      <c r="H23" s="79">
        <f t="shared" si="1"/>
        <v>360</v>
      </c>
      <c r="I23" s="79">
        <v>587</v>
      </c>
      <c r="J23" s="79">
        <v>0</v>
      </c>
      <c r="K23" s="79">
        <f t="shared" si="0"/>
        <v>587</v>
      </c>
      <c r="L23" s="78">
        <v>0</v>
      </c>
      <c r="M23" s="79">
        <f t="shared" si="2"/>
        <v>227</v>
      </c>
      <c r="N23" s="79">
        <f t="shared" si="3"/>
        <v>0</v>
      </c>
      <c r="O23" s="78">
        <f t="shared" si="4"/>
        <v>68.2</v>
      </c>
      <c r="P23" s="36" t="s">
        <v>51</v>
      </c>
      <c r="Q23" s="37"/>
      <c r="R23" s="37"/>
    </row>
    <row r="24" spans="1:18" s="38" customFormat="1" ht="38.25" customHeight="1" x14ac:dyDescent="0.2">
      <c r="A24" s="35">
        <v>13</v>
      </c>
      <c r="B24" s="33" t="str">
        <f>'[1]CAP TRUONG_HKI'!B27</f>
        <v>Đặng Thái</v>
      </c>
      <c r="C24" s="34" t="str">
        <f>'[1]CAP TRUONG_HKI'!C27</f>
        <v xml:space="preserve">Sơn </v>
      </c>
      <c r="D24" s="82"/>
      <c r="E24" s="79"/>
      <c r="F24" s="79">
        <v>0</v>
      </c>
      <c r="G24" s="79">
        <f>'[1]TONG KET HKII'!F26</f>
        <v>0</v>
      </c>
      <c r="H24" s="79">
        <f t="shared" si="1"/>
        <v>0</v>
      </c>
      <c r="I24" s="79">
        <v>587</v>
      </c>
      <c r="J24" s="79">
        <v>0</v>
      </c>
      <c r="K24" s="79">
        <f t="shared" si="0"/>
        <v>587</v>
      </c>
      <c r="L24" s="79">
        <v>0</v>
      </c>
      <c r="M24" s="79">
        <f t="shared" si="2"/>
        <v>587</v>
      </c>
      <c r="N24" s="79">
        <f t="shared" si="3"/>
        <v>0</v>
      </c>
      <c r="O24" s="78">
        <f t="shared" si="4"/>
        <v>176.3</v>
      </c>
      <c r="P24" s="36"/>
      <c r="Q24" s="37"/>
      <c r="R24" s="37"/>
    </row>
    <row r="25" spans="1:18" s="38" customFormat="1" ht="36" customHeight="1" x14ac:dyDescent="0.2">
      <c r="A25" s="32">
        <v>14</v>
      </c>
      <c r="B25" s="33" t="str">
        <f>'[1]CAP TRUONG_HKI'!B28</f>
        <v>Nguyễn Minh</v>
      </c>
      <c r="C25" s="34" t="str">
        <f>'[1]CAP TRUONG_HKI'!C28</f>
        <v xml:space="preserve">Thái </v>
      </c>
      <c r="D25" s="82"/>
      <c r="E25" s="79"/>
      <c r="F25" s="79">
        <v>0</v>
      </c>
      <c r="G25" s="79">
        <f>'[1]TONG KET HKII'!F27</f>
        <v>0</v>
      </c>
      <c r="H25" s="79">
        <f t="shared" si="1"/>
        <v>0</v>
      </c>
      <c r="I25" s="79">
        <v>587</v>
      </c>
      <c r="J25" s="79">
        <v>0</v>
      </c>
      <c r="K25" s="79">
        <f t="shared" si="0"/>
        <v>587</v>
      </c>
      <c r="L25" s="78">
        <v>0</v>
      </c>
      <c r="M25" s="79">
        <f t="shared" si="2"/>
        <v>587</v>
      </c>
      <c r="N25" s="79">
        <f t="shared" si="3"/>
        <v>0</v>
      </c>
      <c r="O25" s="78">
        <f t="shared" si="4"/>
        <v>176.3</v>
      </c>
      <c r="P25" s="36"/>
      <c r="Q25" s="37"/>
      <c r="R25" s="37"/>
    </row>
    <row r="26" spans="1:18" s="38" customFormat="1" ht="44.25" customHeight="1" x14ac:dyDescent="0.2">
      <c r="A26" s="35">
        <v>15</v>
      </c>
      <c r="B26" s="33" t="str">
        <f>'[1]CAP TRUONG_HKI'!B29</f>
        <v>Võ Đắc</v>
      </c>
      <c r="C26" s="34" t="str">
        <f>'[1]CAP TRUONG_HKI'!C29</f>
        <v xml:space="preserve">Thịnh </v>
      </c>
      <c r="D26" s="82"/>
      <c r="E26" s="79"/>
      <c r="F26" s="79">
        <v>60</v>
      </c>
      <c r="G26" s="79">
        <v>0</v>
      </c>
      <c r="H26" s="79">
        <f t="shared" si="1"/>
        <v>60</v>
      </c>
      <c r="I26" s="79">
        <v>587</v>
      </c>
      <c r="J26" s="79">
        <v>0</v>
      </c>
      <c r="K26" s="79">
        <f t="shared" si="0"/>
        <v>587</v>
      </c>
      <c r="L26" s="78">
        <v>0</v>
      </c>
      <c r="M26" s="79">
        <f t="shared" si="2"/>
        <v>527</v>
      </c>
      <c r="N26" s="79">
        <f t="shared" si="3"/>
        <v>0</v>
      </c>
      <c r="O26" s="78">
        <f t="shared" si="4"/>
        <v>158.30000000000001</v>
      </c>
      <c r="P26" s="36" t="s">
        <v>45</v>
      </c>
      <c r="Q26" s="37"/>
      <c r="R26" s="37"/>
    </row>
    <row r="27" spans="1:18" s="38" customFormat="1" ht="41.25" customHeight="1" x14ac:dyDescent="0.2">
      <c r="A27" s="32">
        <v>16</v>
      </c>
      <c r="B27" s="33" t="str">
        <f>'[1]CAP TRUONG_HKI'!B30</f>
        <v>Kiều Trung</v>
      </c>
      <c r="C27" s="34" t="str">
        <f>'[1]CAP TRUONG_HKI'!C30</f>
        <v>Tín</v>
      </c>
      <c r="D27" s="82"/>
      <c r="E27" s="79"/>
      <c r="F27" s="79">
        <v>60</v>
      </c>
      <c r="G27" s="79">
        <f>'[1]TONG KET HKII'!F29</f>
        <v>0</v>
      </c>
      <c r="H27" s="79">
        <f t="shared" si="1"/>
        <v>60</v>
      </c>
      <c r="I27" s="79">
        <v>587</v>
      </c>
      <c r="J27" s="79">
        <v>0</v>
      </c>
      <c r="K27" s="79">
        <f t="shared" si="0"/>
        <v>587</v>
      </c>
      <c r="L27" s="79">
        <v>0</v>
      </c>
      <c r="M27" s="79">
        <f t="shared" si="2"/>
        <v>527</v>
      </c>
      <c r="N27" s="79">
        <f t="shared" si="3"/>
        <v>0</v>
      </c>
      <c r="O27" s="78">
        <f t="shared" si="4"/>
        <v>158.30000000000001</v>
      </c>
      <c r="P27" s="36" t="s">
        <v>45</v>
      </c>
      <c r="Q27" s="37"/>
      <c r="R27" s="37"/>
    </row>
    <row r="28" spans="1:18" s="38" customFormat="1" ht="114" customHeight="1" x14ac:dyDescent="0.2">
      <c r="A28" s="35">
        <v>17</v>
      </c>
      <c r="B28" s="33" t="str">
        <f>'[1]CAP TRUONG_HKI'!B31</f>
        <v>Phạm Nguyễn Đức</v>
      </c>
      <c r="C28" s="34" t="str">
        <f>'[1]CAP TRUONG_HKI'!C31</f>
        <v>Trung</v>
      </c>
      <c r="D28" s="82"/>
      <c r="E28" s="79"/>
      <c r="F28" s="79">
        <v>60</v>
      </c>
      <c r="G28" s="79">
        <v>200</v>
      </c>
      <c r="H28" s="79">
        <f t="shared" si="1"/>
        <v>260</v>
      </c>
      <c r="I28" s="79">
        <v>587</v>
      </c>
      <c r="J28" s="79">
        <v>0</v>
      </c>
      <c r="K28" s="79">
        <f t="shared" si="0"/>
        <v>587</v>
      </c>
      <c r="L28" s="79">
        <v>0</v>
      </c>
      <c r="M28" s="79">
        <f t="shared" si="2"/>
        <v>327</v>
      </c>
      <c r="N28" s="79">
        <f t="shared" si="3"/>
        <v>0</v>
      </c>
      <c r="O28" s="78">
        <f t="shared" si="4"/>
        <v>98.2</v>
      </c>
      <c r="P28" s="36" t="s">
        <v>48</v>
      </c>
      <c r="Q28" s="37"/>
      <c r="R28" s="37"/>
    </row>
    <row r="29" spans="1:18" s="38" customFormat="1" ht="152.25" customHeight="1" x14ac:dyDescent="0.2">
      <c r="A29" s="35">
        <v>18</v>
      </c>
      <c r="B29" s="33" t="str">
        <f>'[1]CAP TRUONG_HKI'!B32</f>
        <v>Nguyễn Anh</v>
      </c>
      <c r="C29" s="34" t="str">
        <f>'[1]CAP TRUONG_HKI'!C32</f>
        <v xml:space="preserve">Tuấn </v>
      </c>
      <c r="D29" s="82"/>
      <c r="E29" s="79"/>
      <c r="F29" s="79">
        <f>30+20+60</f>
        <v>110</v>
      </c>
      <c r="G29" s="79">
        <v>0</v>
      </c>
      <c r="H29" s="79">
        <f t="shared" si="1"/>
        <v>110</v>
      </c>
      <c r="I29" s="79">
        <v>587</v>
      </c>
      <c r="J29" s="79">
        <v>0</v>
      </c>
      <c r="K29" s="79">
        <f t="shared" si="0"/>
        <v>587</v>
      </c>
      <c r="L29" s="79">
        <v>0</v>
      </c>
      <c r="M29" s="79">
        <f t="shared" si="2"/>
        <v>477</v>
      </c>
      <c r="N29" s="79">
        <f t="shared" si="3"/>
        <v>0</v>
      </c>
      <c r="O29" s="78">
        <f t="shared" si="4"/>
        <v>143.19999999999999</v>
      </c>
      <c r="P29" s="76" t="s">
        <v>50</v>
      </c>
      <c r="Q29" s="37"/>
      <c r="R29" s="37"/>
    </row>
    <row r="30" spans="1:18" s="38" customFormat="1" ht="25.5" customHeight="1" x14ac:dyDescent="0.2">
      <c r="A30" s="32">
        <v>19</v>
      </c>
      <c r="B30" s="33" t="str">
        <f>'[1]CAP TRUONG_HKI'!B33</f>
        <v>Trần Minh</v>
      </c>
      <c r="C30" s="34" t="str">
        <f>'[1]CAP TRUONG_HKI'!C33</f>
        <v xml:space="preserve">Tuấn </v>
      </c>
      <c r="D30" s="82"/>
      <c r="E30" s="79"/>
      <c r="F30" s="79">
        <v>0</v>
      </c>
      <c r="G30" s="79">
        <f>'[1]TONG KET HKII'!F32</f>
        <v>0</v>
      </c>
      <c r="H30" s="79">
        <f t="shared" si="1"/>
        <v>0</v>
      </c>
      <c r="I30" s="79">
        <v>587</v>
      </c>
      <c r="J30" s="79">
        <v>0</v>
      </c>
      <c r="K30" s="79">
        <f t="shared" si="0"/>
        <v>587</v>
      </c>
      <c r="L30" s="78">
        <v>0</v>
      </c>
      <c r="M30" s="79">
        <f t="shared" si="2"/>
        <v>587</v>
      </c>
      <c r="N30" s="79">
        <f t="shared" si="3"/>
        <v>0</v>
      </c>
      <c r="O30" s="78">
        <f t="shared" si="4"/>
        <v>176.3</v>
      </c>
      <c r="P30" s="36"/>
      <c r="Q30" s="37"/>
      <c r="R30" s="37"/>
    </row>
    <row r="31" spans="1:18" s="38" customFormat="1" ht="26.25" customHeight="1" x14ac:dyDescent="0.2">
      <c r="A31" s="99" t="str">
        <f>'[1]CAP TRUONG_HKI'!B34</f>
        <v>Tổng cộng</v>
      </c>
      <c r="B31" s="100"/>
      <c r="C31" s="100"/>
      <c r="D31" s="101"/>
      <c r="E31" s="84">
        <f t="shared" ref="E31:O31" si="5">SUM(E12:E30)</f>
        <v>0</v>
      </c>
      <c r="F31" s="84">
        <f t="shared" si="5"/>
        <v>630</v>
      </c>
      <c r="G31" s="84">
        <f t="shared" si="5"/>
        <v>1200</v>
      </c>
      <c r="H31" s="84">
        <f t="shared" si="5"/>
        <v>1830</v>
      </c>
      <c r="I31" s="84">
        <f t="shared" si="5"/>
        <v>11153</v>
      </c>
      <c r="J31" s="84">
        <f t="shared" si="5"/>
        <v>0</v>
      </c>
      <c r="K31" s="84">
        <f t="shared" si="5"/>
        <v>11153</v>
      </c>
      <c r="L31" s="84">
        <f t="shared" si="5"/>
        <v>0</v>
      </c>
      <c r="M31" s="84">
        <f t="shared" si="5"/>
        <v>9323</v>
      </c>
      <c r="N31" s="84">
        <f t="shared" si="5"/>
        <v>0</v>
      </c>
      <c r="O31" s="85">
        <f t="shared" si="5"/>
        <v>2800</v>
      </c>
      <c r="P31" s="39"/>
      <c r="Q31" s="37"/>
      <c r="R31" s="37"/>
    </row>
    <row r="32" spans="1:18" ht="8.25" customHeight="1" x14ac:dyDescent="0.25">
      <c r="B32" s="42"/>
    </row>
    <row r="33" spans="2:18" x14ac:dyDescent="0.25">
      <c r="B33" s="45"/>
      <c r="C33" s="46"/>
      <c r="D33" s="46"/>
      <c r="E33" s="47"/>
      <c r="F33" s="47"/>
      <c r="G33" s="47"/>
      <c r="H33" s="47"/>
      <c r="I33" s="47"/>
      <c r="J33" s="48"/>
      <c r="K33" s="48"/>
      <c r="L33" s="48" t="s">
        <v>38</v>
      </c>
      <c r="M33"/>
      <c r="N33" s="49"/>
      <c r="O33" s="50"/>
      <c r="Q33" s="51"/>
      <c r="R33" s="51"/>
    </row>
    <row r="34" spans="2:18" x14ac:dyDescent="0.25">
      <c r="B34" s="52" t="s">
        <v>39</v>
      </c>
      <c r="C34" s="53"/>
      <c r="E34"/>
      <c r="F34" s="54" t="s">
        <v>40</v>
      </c>
      <c r="G34" s="47"/>
      <c r="J34" s="54"/>
      <c r="K34" s="54"/>
      <c r="L34" s="102" t="s">
        <v>41</v>
      </c>
      <c r="M34" s="102"/>
      <c r="N34" s="102"/>
      <c r="O34" s="102"/>
      <c r="Q34" s="55"/>
      <c r="R34" s="55"/>
    </row>
    <row r="35" spans="2:18" x14ac:dyDescent="0.25">
      <c r="B35" s="56"/>
      <c r="C35" s="56"/>
      <c r="D35" s="57"/>
      <c r="E35" s="57"/>
      <c r="F35" s="57"/>
      <c r="G35" s="57"/>
      <c r="H35" s="58"/>
      <c r="I35" s="56"/>
      <c r="J35" s="58"/>
      <c r="K35" s="59"/>
      <c r="L35" s="58"/>
      <c r="M35" s="60"/>
      <c r="N35" s="61"/>
      <c r="O35" s="62"/>
      <c r="Q35" s="63"/>
      <c r="R35" s="64"/>
    </row>
    <row r="36" spans="2:18" x14ac:dyDescent="0.25">
      <c r="B36" s="56"/>
      <c r="C36" s="56"/>
      <c r="D36" s="57"/>
      <c r="E36" s="57"/>
      <c r="F36" s="57"/>
      <c r="G36" s="57"/>
      <c r="H36" s="58"/>
      <c r="I36" s="56"/>
      <c r="J36" s="58"/>
      <c r="K36" s="59"/>
      <c r="L36" s="58"/>
      <c r="M36" s="60"/>
      <c r="N36" s="61"/>
      <c r="O36" s="62"/>
      <c r="Q36" s="63"/>
      <c r="R36" s="64"/>
    </row>
    <row r="37" spans="2:18" x14ac:dyDescent="0.25">
      <c r="B37" s="56"/>
      <c r="C37" s="56"/>
      <c r="D37" s="57"/>
      <c r="E37" s="57"/>
      <c r="F37" s="57"/>
      <c r="G37" s="57"/>
      <c r="H37" s="58"/>
      <c r="I37" s="56"/>
      <c r="J37" s="58"/>
      <c r="K37" s="59"/>
      <c r="L37" s="58"/>
      <c r="M37" s="60"/>
      <c r="N37" s="61"/>
      <c r="O37" s="62"/>
      <c r="Q37" s="63"/>
      <c r="R37" s="64"/>
    </row>
    <row r="38" spans="2:18" x14ac:dyDescent="0.25">
      <c r="B38" s="65"/>
      <c r="C38" s="65"/>
      <c r="D38" s="57"/>
      <c r="E38" s="57"/>
      <c r="F38" s="57"/>
      <c r="G38" s="47"/>
      <c r="H38" s="47"/>
      <c r="I38" s="47"/>
      <c r="J38" s="56"/>
      <c r="K38" s="47"/>
      <c r="L38" s="47"/>
      <c r="M38" s="56"/>
      <c r="N38" s="66"/>
      <c r="O38" s="67"/>
      <c r="Q38" s="63"/>
      <c r="R38" s="64"/>
    </row>
    <row r="39" spans="2:18" x14ac:dyDescent="0.25">
      <c r="B39" s="65"/>
      <c r="C39" s="65"/>
      <c r="D39" s="68"/>
      <c r="E39" s="68"/>
      <c r="F39" s="68"/>
      <c r="G39" s="69"/>
      <c r="H39" s="69"/>
      <c r="I39" s="69"/>
      <c r="J39" s="56"/>
      <c r="K39" s="69"/>
      <c r="L39" s="69"/>
      <c r="M39" s="56"/>
      <c r="N39" s="66"/>
      <c r="O39" s="67"/>
      <c r="Q39" s="70"/>
      <c r="R39" s="64"/>
    </row>
    <row r="40" spans="2:18" x14ac:dyDescent="0.25">
      <c r="B40" s="65"/>
      <c r="C40" s="65"/>
      <c r="E40" s="71"/>
      <c r="F40" s="72" t="s">
        <v>42</v>
      </c>
      <c r="G40" s="69"/>
      <c r="J40" s="72"/>
      <c r="K40" s="72"/>
      <c r="L40" s="91" t="s">
        <v>44</v>
      </c>
      <c r="M40" s="91"/>
      <c r="N40" s="91"/>
      <c r="O40" s="91"/>
      <c r="Q40" s="70"/>
      <c r="R40" s="64"/>
    </row>
    <row r="41" spans="2:18" x14ac:dyDescent="0.25">
      <c r="B41" s="45"/>
      <c r="C41" s="65"/>
      <c r="D41" s="65"/>
      <c r="E41" s="68"/>
      <c r="F41" s="68"/>
      <c r="G41" s="68"/>
      <c r="H41" s="69"/>
      <c r="I41" s="69"/>
      <c r="J41" s="69"/>
      <c r="K41" s="56"/>
      <c r="L41" s="69"/>
      <c r="M41" s="69"/>
      <c r="N41" s="73"/>
      <c r="O41" s="74"/>
      <c r="P41" s="75"/>
      <c r="Q41" s="70"/>
      <c r="R41" s="64"/>
    </row>
  </sheetData>
  <mergeCells count="22"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L40:O40"/>
    <mergeCell ref="I9:I10"/>
    <mergeCell ref="J9:J10"/>
    <mergeCell ref="K9:K10"/>
    <mergeCell ref="L9:L10"/>
    <mergeCell ref="M9:M10"/>
    <mergeCell ref="N9:N10"/>
    <mergeCell ref="O9:O10"/>
    <mergeCell ref="A1:G1"/>
    <mergeCell ref="A2:G2"/>
    <mergeCell ref="A5:P5"/>
    <mergeCell ref="A6:P6"/>
    <mergeCell ref="A7:P7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2016-08-06T04:02:24Z</dcterms:created>
  <dcterms:modified xsi:type="dcterms:W3CDTF">2016-08-11T09:33:01Z</dcterms:modified>
</cp:coreProperties>
</file>